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autoCompressPictures="0"/>
  <bookViews>
    <workbookView xWindow="0" yWindow="0" windowWidth="25600" windowHeight="16060" tabRatio="500" activeTab="2"/>
  </bookViews>
  <sheets>
    <sheet name="Sheet1" sheetId="1" r:id="rId1"/>
    <sheet name="Sheet2" sheetId="2" r:id="rId2"/>
    <sheet name="Sheet3" sheetId="3" r:id="rId3"/>
  </sheets>
  <definedNames>
    <definedName name="_xlnm.Print_Area" localSheetId="1">Sheet2!$A$1:$C$33</definedName>
    <definedName name="_xlnm.Print_Area" localSheetId="2">Sheet3!$A$37:$E$44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2" i="3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2" i="1"/>
  <c r="M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2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3" i="1"/>
  <c r="M4" i="1"/>
  <c r="M5" i="1"/>
  <c r="M6" i="1"/>
  <c r="M7" i="1"/>
  <c r="M8" i="1"/>
  <c r="M9" i="1"/>
</calcChain>
</file>

<file path=xl/sharedStrings.xml><?xml version="1.0" encoding="utf-8"?>
<sst xmlns="http://schemas.openxmlformats.org/spreadsheetml/2006/main" count="131" uniqueCount="92">
  <si>
    <t>Sample</t>
  </si>
  <si>
    <t>Tissue mass for extraction (g)</t>
  </si>
  <si>
    <t>RNA conc 1 (ng/µL)</t>
  </si>
  <si>
    <t>260/280 1</t>
  </si>
  <si>
    <t>260/230 1</t>
  </si>
  <si>
    <t>RNA conc 2 (ng/µL)</t>
  </si>
  <si>
    <t>260/280 2</t>
  </si>
  <si>
    <t>260/230 2</t>
  </si>
  <si>
    <t>RNA conc 3 (ng/µL)</t>
  </si>
  <si>
    <t>260/280 3</t>
  </si>
  <si>
    <t>260/230 3</t>
  </si>
  <si>
    <t>Exp2.1</t>
  </si>
  <si>
    <t>Exp2.4</t>
  </si>
  <si>
    <t>Exp2.7</t>
  </si>
  <si>
    <t>Exp2.10</t>
  </si>
  <si>
    <t>Exp2.13</t>
  </si>
  <si>
    <t>Exp2.16</t>
  </si>
  <si>
    <t>Exp2.19</t>
  </si>
  <si>
    <t>Exp2.22</t>
  </si>
  <si>
    <t>Date RNA extracted</t>
  </si>
  <si>
    <t>Exp2.49</t>
  </si>
  <si>
    <t>Exp2.52</t>
  </si>
  <si>
    <t>Exp2.55</t>
  </si>
  <si>
    <t>Exp2.58</t>
  </si>
  <si>
    <t>Exp2.61</t>
  </si>
  <si>
    <t>Exp2.64</t>
  </si>
  <si>
    <t>Exp2.67</t>
  </si>
  <si>
    <t>Exp2.70</t>
  </si>
  <si>
    <t>Exp2.217</t>
  </si>
  <si>
    <t>Exp2.220</t>
  </si>
  <si>
    <t>Exp2.223</t>
  </si>
  <si>
    <t>Exp2.226</t>
  </si>
  <si>
    <t>Exp2.229</t>
  </si>
  <si>
    <t>Exp2.232</t>
  </si>
  <si>
    <t>Exp2.235</t>
  </si>
  <si>
    <t>Exp2.238</t>
  </si>
  <si>
    <t>Exp2.268</t>
  </si>
  <si>
    <t>Exp2.265</t>
  </si>
  <si>
    <t>Exp2.271</t>
  </si>
  <si>
    <t>Exp2.274</t>
  </si>
  <si>
    <t>Exp2.277</t>
  </si>
  <si>
    <t>Exp2.280</t>
  </si>
  <si>
    <t>Exp2.283</t>
  </si>
  <si>
    <t>Exp2.286</t>
  </si>
  <si>
    <t>10 µg vol.</t>
  </si>
  <si>
    <t>Avg. Concentration (ng/µL)</t>
  </si>
  <si>
    <t>Conc. µg/µL</t>
  </si>
  <si>
    <t>Vol H2O for 50 µL</t>
  </si>
  <si>
    <t>post Dnase ng/µl</t>
  </si>
  <si>
    <t>Avg. post Dnase ng/µl</t>
  </si>
  <si>
    <t>µg/µl</t>
  </si>
  <si>
    <t>vol. for 2 µg</t>
  </si>
  <si>
    <t>A</t>
  </si>
  <si>
    <t>B</t>
  </si>
  <si>
    <t>C</t>
  </si>
  <si>
    <t>D</t>
  </si>
  <si>
    <t>E</t>
  </si>
  <si>
    <t>F</t>
  </si>
  <si>
    <t>G</t>
  </si>
  <si>
    <t>H</t>
  </si>
  <si>
    <t>1-14.58µl</t>
  </si>
  <si>
    <t>4-14.76µl</t>
  </si>
  <si>
    <t>7-14.34µl</t>
  </si>
  <si>
    <t>10-14.76µl</t>
  </si>
  <si>
    <t>13-13.43µl</t>
  </si>
  <si>
    <t>16-14.81µl</t>
  </si>
  <si>
    <t>19-13.57µl</t>
  </si>
  <si>
    <t>22-14.49µl</t>
  </si>
  <si>
    <t>49-14.03µl</t>
  </si>
  <si>
    <t>52-14.40µl</t>
  </si>
  <si>
    <t>55-13.02µl</t>
  </si>
  <si>
    <t>58-13.30µl</t>
  </si>
  <si>
    <t>61-13.39µl</t>
  </si>
  <si>
    <t>64-14.42µl</t>
  </si>
  <si>
    <t>67-14.93µl</t>
  </si>
  <si>
    <t>70-13.67µl</t>
  </si>
  <si>
    <t>217-12.44µl</t>
  </si>
  <si>
    <t>220-13.47µl</t>
  </si>
  <si>
    <t>223-15.10µl</t>
  </si>
  <si>
    <t>226-14.87µl</t>
  </si>
  <si>
    <t>229-13.48µl</t>
  </si>
  <si>
    <t>232-14.63µl</t>
  </si>
  <si>
    <t>235-13.30µl</t>
  </si>
  <si>
    <t>238-13.89µl</t>
  </si>
  <si>
    <t>265-14.61µl</t>
  </si>
  <si>
    <t>268-15.35µl</t>
  </si>
  <si>
    <t>271-14.14µl</t>
  </si>
  <si>
    <t>274-15.60µl</t>
  </si>
  <si>
    <t>277-13.75µl</t>
  </si>
  <si>
    <t>280-14.52µl</t>
  </si>
  <si>
    <t>283-15.36µl</t>
  </si>
  <si>
    <t>286-13.03µl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</si>
</sst>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2" borderId="0" xfId="0" applyFill="1"/>
    <xf numFmtId="2" fontId="0" fillId="2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center"/>
    </xf>
  </cellXfs>
  <cellStyles count="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opLeftCell="S1" workbookViewId="0">
      <selection activeCell="V1" sqref="V1:V33"/>
    </sheetView>
  </sheetViews>
  <sheetFormatPr baseColWidth="10" defaultRowHeight="15" x14ac:dyDescent="0"/>
  <cols>
    <col min="13" max="13" width="12.83203125" bestFit="1" customWidth="1"/>
    <col min="14" max="14" width="11.1640625" bestFit="1" customWidth="1"/>
    <col min="15" max="15" width="11.83203125" bestFit="1" customWidth="1"/>
  </cols>
  <sheetData>
    <row r="1" spans="1:22">
      <c r="A1" t="s">
        <v>0</v>
      </c>
      <c r="B1" t="s">
        <v>19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45</v>
      </c>
      <c r="N1" t="s">
        <v>46</v>
      </c>
      <c r="O1" t="s">
        <v>44</v>
      </c>
      <c r="P1" t="s">
        <v>47</v>
      </c>
      <c r="Q1" t="s">
        <v>48</v>
      </c>
      <c r="R1" t="s">
        <v>48</v>
      </c>
      <c r="S1" t="s">
        <v>48</v>
      </c>
      <c r="T1" t="s">
        <v>49</v>
      </c>
      <c r="U1" t="s">
        <v>50</v>
      </c>
      <c r="V1" t="s">
        <v>51</v>
      </c>
    </row>
    <row r="2" spans="1:22">
      <c r="A2" t="s">
        <v>11</v>
      </c>
      <c r="B2" s="1">
        <v>41075</v>
      </c>
      <c r="C2">
        <v>0.09</v>
      </c>
      <c r="D2">
        <v>721</v>
      </c>
      <c r="E2">
        <v>1.94</v>
      </c>
      <c r="F2">
        <v>2.2400000000000002</v>
      </c>
      <c r="G2">
        <v>722.4</v>
      </c>
      <c r="H2">
        <v>1.95</v>
      </c>
      <c r="I2">
        <v>2.2599999999999998</v>
      </c>
      <c r="J2">
        <v>719.8</v>
      </c>
      <c r="K2">
        <v>1.95</v>
      </c>
      <c r="L2">
        <v>2.2400000000000002</v>
      </c>
      <c r="M2" s="2">
        <f>AVERAGE(D2,G2,J2)</f>
        <v>721.06666666666661</v>
      </c>
      <c r="N2" s="2">
        <f>M2*0.001</f>
        <v>0.72106666666666663</v>
      </c>
      <c r="O2" s="2">
        <f>10/N2</f>
        <v>13.868343195266274</v>
      </c>
      <c r="P2" s="2">
        <f>50-O2</f>
        <v>36.131656804733723</v>
      </c>
      <c r="Q2">
        <v>135.80000000000001</v>
      </c>
      <c r="R2">
        <v>136.4</v>
      </c>
      <c r="S2">
        <v>139.30000000000001</v>
      </c>
      <c r="T2" s="2">
        <f>AVERAGE(Q2:S2)</f>
        <v>137.16666666666669</v>
      </c>
      <c r="U2" s="2">
        <f>T2*0.001</f>
        <v>0.13716666666666669</v>
      </c>
      <c r="V2" s="2">
        <f>2/U2</f>
        <v>14.580801944106923</v>
      </c>
    </row>
    <row r="3" spans="1:22">
      <c r="A3" t="s">
        <v>12</v>
      </c>
      <c r="B3" s="1">
        <v>41075</v>
      </c>
      <c r="C3">
        <v>0.08</v>
      </c>
      <c r="D3">
        <v>577.4</v>
      </c>
      <c r="E3">
        <v>1.92</v>
      </c>
      <c r="F3">
        <v>2.35</v>
      </c>
      <c r="G3">
        <v>576.79999999999995</v>
      </c>
      <c r="H3">
        <v>1.92</v>
      </c>
      <c r="I3">
        <v>2.37</v>
      </c>
      <c r="J3">
        <v>575.6</v>
      </c>
      <c r="K3">
        <v>1.92</v>
      </c>
      <c r="L3">
        <v>2.29</v>
      </c>
      <c r="M3" s="2">
        <f t="shared" ref="M3:M18" si="0">AVERAGE(D3,G3,J3)</f>
        <v>576.59999999999991</v>
      </c>
      <c r="N3" s="2">
        <f t="shared" ref="N3:N33" si="1">M3*0.001</f>
        <v>0.57659999999999989</v>
      </c>
      <c r="O3" s="2">
        <f t="shared" ref="O3:O33" si="2">10/N3</f>
        <v>17.343045438779054</v>
      </c>
      <c r="P3" s="2">
        <f t="shared" ref="P3:P33" si="3">50-O3</f>
        <v>32.656954561220942</v>
      </c>
      <c r="Q3">
        <v>134.4</v>
      </c>
      <c r="R3">
        <v>135.5</v>
      </c>
      <c r="S3">
        <v>136.4</v>
      </c>
      <c r="T3" s="2">
        <f t="shared" ref="T3:T33" si="4">AVERAGE(Q3:S3)</f>
        <v>135.43333333333331</v>
      </c>
      <c r="U3" s="2">
        <f t="shared" ref="U3:U33" si="5">T3*0.001</f>
        <v>0.13543333333333332</v>
      </c>
      <c r="V3" s="2">
        <f t="shared" ref="V3:V33" si="6">2/U3</f>
        <v>14.767413241447208</v>
      </c>
    </row>
    <row r="4" spans="1:22">
      <c r="A4" t="s">
        <v>13</v>
      </c>
      <c r="B4" s="1">
        <v>41075</v>
      </c>
      <c r="C4">
        <v>0.12</v>
      </c>
      <c r="D4">
        <v>821.7</v>
      </c>
      <c r="E4">
        <v>1.97</v>
      </c>
      <c r="F4">
        <v>2.1</v>
      </c>
      <c r="G4">
        <v>822.1</v>
      </c>
      <c r="H4">
        <v>1.97</v>
      </c>
      <c r="I4">
        <v>2.1</v>
      </c>
      <c r="J4">
        <v>823.7</v>
      </c>
      <c r="K4">
        <v>1.97</v>
      </c>
      <c r="L4">
        <v>2.09</v>
      </c>
      <c r="M4" s="2">
        <f t="shared" si="0"/>
        <v>822.5</v>
      </c>
      <c r="N4" s="2">
        <f t="shared" si="1"/>
        <v>0.82250000000000001</v>
      </c>
      <c r="O4" s="2">
        <f t="shared" si="2"/>
        <v>12.1580547112462</v>
      </c>
      <c r="P4" s="2">
        <f t="shared" si="3"/>
        <v>37.841945288753799</v>
      </c>
      <c r="Q4">
        <v>139.19999999999999</v>
      </c>
      <c r="R4">
        <v>140.1</v>
      </c>
      <c r="S4">
        <v>138.9</v>
      </c>
      <c r="T4" s="2">
        <f t="shared" si="4"/>
        <v>139.39999999999998</v>
      </c>
      <c r="U4" s="2">
        <f t="shared" si="5"/>
        <v>0.13939999999999997</v>
      </c>
      <c r="V4" s="2">
        <f t="shared" si="6"/>
        <v>14.347202295552371</v>
      </c>
    </row>
    <row r="5" spans="1:22">
      <c r="A5" t="s">
        <v>14</v>
      </c>
      <c r="B5" s="1">
        <v>41075</v>
      </c>
      <c r="C5">
        <v>0.11</v>
      </c>
      <c r="D5">
        <v>769.5</v>
      </c>
      <c r="E5">
        <v>1.96</v>
      </c>
      <c r="F5">
        <v>2.2599999999999998</v>
      </c>
      <c r="G5">
        <v>780.6</v>
      </c>
      <c r="H5">
        <v>1.97</v>
      </c>
      <c r="I5">
        <v>2.2400000000000002</v>
      </c>
      <c r="J5">
        <v>766.6</v>
      </c>
      <c r="K5">
        <v>1.96</v>
      </c>
      <c r="L5">
        <v>2.2000000000000002</v>
      </c>
      <c r="M5" s="2">
        <f t="shared" si="0"/>
        <v>772.23333333333323</v>
      </c>
      <c r="N5" s="2">
        <f t="shared" si="1"/>
        <v>0.77223333333333322</v>
      </c>
      <c r="O5" s="2">
        <f t="shared" si="2"/>
        <v>12.949453964691157</v>
      </c>
      <c r="P5" s="2">
        <f t="shared" si="3"/>
        <v>37.050546035308841</v>
      </c>
      <c r="Q5">
        <v>134.30000000000001</v>
      </c>
      <c r="R5">
        <v>136</v>
      </c>
      <c r="S5">
        <v>136.19999999999999</v>
      </c>
      <c r="T5" s="2">
        <f t="shared" si="4"/>
        <v>135.5</v>
      </c>
      <c r="U5" s="2">
        <f t="shared" si="5"/>
        <v>0.13550000000000001</v>
      </c>
      <c r="V5" s="2">
        <f t="shared" si="6"/>
        <v>14.760147601476014</v>
      </c>
    </row>
    <row r="6" spans="1:22">
      <c r="A6" t="s">
        <v>15</v>
      </c>
      <c r="B6" s="1">
        <v>41075</v>
      </c>
      <c r="C6">
        <v>0.1</v>
      </c>
      <c r="D6">
        <v>854.8</v>
      </c>
      <c r="E6">
        <v>1.99</v>
      </c>
      <c r="F6">
        <v>1.61</v>
      </c>
      <c r="G6">
        <v>862.1</v>
      </c>
      <c r="H6">
        <v>1.99</v>
      </c>
      <c r="I6">
        <v>1.6</v>
      </c>
      <c r="J6">
        <v>856.3</v>
      </c>
      <c r="K6">
        <v>1.98</v>
      </c>
      <c r="L6">
        <v>1.6</v>
      </c>
      <c r="M6" s="2">
        <f t="shared" si="0"/>
        <v>857.73333333333323</v>
      </c>
      <c r="N6" s="2">
        <f t="shared" si="1"/>
        <v>0.85773333333333324</v>
      </c>
      <c r="O6" s="2">
        <f t="shared" si="2"/>
        <v>11.658635162443652</v>
      </c>
      <c r="P6" s="2">
        <f t="shared" si="3"/>
        <v>38.341364837556348</v>
      </c>
      <c r="Q6">
        <v>149</v>
      </c>
      <c r="R6">
        <v>149.1</v>
      </c>
      <c r="S6">
        <v>148.5</v>
      </c>
      <c r="T6" s="2">
        <f t="shared" si="4"/>
        <v>148.86666666666667</v>
      </c>
      <c r="U6" s="2">
        <f t="shared" si="5"/>
        <v>0.14886666666666667</v>
      </c>
      <c r="V6" s="2">
        <f t="shared" si="6"/>
        <v>13.434841021047918</v>
      </c>
    </row>
    <row r="7" spans="1:22">
      <c r="A7" t="s">
        <v>16</v>
      </c>
      <c r="B7" s="1">
        <v>41075</v>
      </c>
      <c r="C7">
        <v>0.08</v>
      </c>
      <c r="D7">
        <v>600.79999999999995</v>
      </c>
      <c r="E7">
        <v>1.93</v>
      </c>
      <c r="F7">
        <v>2.27</v>
      </c>
      <c r="G7">
        <v>604.4</v>
      </c>
      <c r="H7">
        <v>1.94</v>
      </c>
      <c r="I7">
        <v>2.2799999999999998</v>
      </c>
      <c r="J7">
        <v>602.1</v>
      </c>
      <c r="K7">
        <v>1.93</v>
      </c>
      <c r="L7">
        <v>2.2599999999999998</v>
      </c>
      <c r="M7" s="2">
        <f t="shared" si="0"/>
        <v>602.43333333333328</v>
      </c>
      <c r="N7" s="2">
        <f t="shared" si="1"/>
        <v>0.60243333333333327</v>
      </c>
      <c r="O7" s="2">
        <f t="shared" si="2"/>
        <v>16.599347092347703</v>
      </c>
      <c r="P7" s="2">
        <f t="shared" si="3"/>
        <v>33.400652907652301</v>
      </c>
      <c r="Q7">
        <v>134</v>
      </c>
      <c r="R7">
        <v>135.6</v>
      </c>
      <c r="S7">
        <v>135.5</v>
      </c>
      <c r="T7" s="2">
        <f t="shared" si="4"/>
        <v>135.03333333333333</v>
      </c>
      <c r="U7" s="2">
        <f t="shared" si="5"/>
        <v>0.13503333333333334</v>
      </c>
      <c r="V7" s="2">
        <f t="shared" si="6"/>
        <v>14.811157738829918</v>
      </c>
    </row>
    <row r="8" spans="1:22">
      <c r="A8" t="s">
        <v>17</v>
      </c>
      <c r="B8" s="1">
        <v>41075</v>
      </c>
      <c r="C8">
        <v>0.03</v>
      </c>
      <c r="D8">
        <v>240.7</v>
      </c>
      <c r="E8">
        <v>1.86</v>
      </c>
      <c r="F8">
        <v>2.34</v>
      </c>
      <c r="G8">
        <v>240.5</v>
      </c>
      <c r="H8">
        <v>1.84</v>
      </c>
      <c r="I8">
        <v>2.35</v>
      </c>
      <c r="J8">
        <v>240.4</v>
      </c>
      <c r="K8">
        <v>1.86</v>
      </c>
      <c r="L8">
        <v>2.35</v>
      </c>
      <c r="M8" s="2">
        <f t="shared" si="0"/>
        <v>240.53333333333333</v>
      </c>
      <c r="N8" s="2">
        <f t="shared" si="1"/>
        <v>0.24053333333333335</v>
      </c>
      <c r="O8" s="2">
        <f t="shared" si="2"/>
        <v>41.574279379157424</v>
      </c>
      <c r="P8" s="2">
        <f t="shared" si="3"/>
        <v>8.4257206208425757</v>
      </c>
      <c r="Q8">
        <v>147.19999999999999</v>
      </c>
      <c r="R8">
        <v>147.6</v>
      </c>
      <c r="S8">
        <v>147.19999999999999</v>
      </c>
      <c r="T8" s="2">
        <f t="shared" si="4"/>
        <v>147.33333333333331</v>
      </c>
      <c r="U8" s="2">
        <f t="shared" si="5"/>
        <v>0.14733333333333332</v>
      </c>
      <c r="V8" s="2">
        <f t="shared" si="6"/>
        <v>13.574660633484164</v>
      </c>
    </row>
    <row r="9" spans="1:22">
      <c r="A9" t="s">
        <v>18</v>
      </c>
      <c r="B9" s="1">
        <v>41075</v>
      </c>
      <c r="C9">
        <v>0.09</v>
      </c>
      <c r="D9">
        <v>655.6</v>
      </c>
      <c r="E9">
        <v>1.95</v>
      </c>
      <c r="F9">
        <v>2.0099999999999998</v>
      </c>
      <c r="G9">
        <v>651.29999999999995</v>
      </c>
      <c r="H9">
        <v>1.96</v>
      </c>
      <c r="I9">
        <v>2.0099999999999998</v>
      </c>
      <c r="J9">
        <v>656.1</v>
      </c>
      <c r="K9">
        <v>1.96</v>
      </c>
      <c r="L9">
        <v>2.0299999999999998</v>
      </c>
      <c r="M9" s="2">
        <f t="shared" si="0"/>
        <v>654.33333333333337</v>
      </c>
      <c r="N9" s="2">
        <f t="shared" si="1"/>
        <v>0.65433333333333343</v>
      </c>
      <c r="O9" s="2">
        <f t="shared" si="2"/>
        <v>15.282730514518592</v>
      </c>
      <c r="P9" s="2">
        <f t="shared" si="3"/>
        <v>34.71726948548141</v>
      </c>
      <c r="Q9">
        <v>136.80000000000001</v>
      </c>
      <c r="R9">
        <v>137.9</v>
      </c>
      <c r="S9">
        <v>139.30000000000001</v>
      </c>
      <c r="T9" s="2">
        <f t="shared" si="4"/>
        <v>138.00000000000003</v>
      </c>
      <c r="U9" s="2">
        <f t="shared" si="5"/>
        <v>0.13800000000000004</v>
      </c>
      <c r="V9" s="2">
        <f t="shared" si="6"/>
        <v>14.492753623188401</v>
      </c>
    </row>
    <row r="10" spans="1:22">
      <c r="A10" t="s">
        <v>20</v>
      </c>
      <c r="B10" s="1">
        <v>41078</v>
      </c>
      <c r="C10">
        <v>0.15</v>
      </c>
      <c r="D10">
        <v>697.1</v>
      </c>
      <c r="E10">
        <v>1.95</v>
      </c>
      <c r="F10">
        <v>2</v>
      </c>
      <c r="G10">
        <v>699.7</v>
      </c>
      <c r="H10">
        <v>1.95</v>
      </c>
      <c r="I10">
        <v>2.0099999999999998</v>
      </c>
      <c r="J10">
        <v>696.5</v>
      </c>
      <c r="K10">
        <v>1.96</v>
      </c>
      <c r="L10">
        <v>2</v>
      </c>
      <c r="M10" s="2">
        <f t="shared" si="0"/>
        <v>697.76666666666677</v>
      </c>
      <c r="N10" s="2">
        <f t="shared" si="1"/>
        <v>0.69776666666666676</v>
      </c>
      <c r="O10" s="2">
        <f t="shared" si="2"/>
        <v>14.331438398700614</v>
      </c>
      <c r="P10" s="2">
        <f t="shared" si="3"/>
        <v>35.668561601299388</v>
      </c>
      <c r="Q10">
        <v>142.6</v>
      </c>
      <c r="R10">
        <v>142.69999999999999</v>
      </c>
      <c r="S10">
        <v>142.1</v>
      </c>
      <c r="T10" s="2">
        <f t="shared" si="4"/>
        <v>142.46666666666667</v>
      </c>
      <c r="U10" s="2">
        <f t="shared" si="5"/>
        <v>0.14246666666666666</v>
      </c>
      <c r="V10" s="2">
        <f t="shared" si="6"/>
        <v>14.038371548900328</v>
      </c>
    </row>
    <row r="11" spans="1:22">
      <c r="A11" t="s">
        <v>21</v>
      </c>
      <c r="B11" s="1">
        <v>41078</v>
      </c>
      <c r="C11">
        <v>0.11</v>
      </c>
      <c r="D11">
        <v>736.9</v>
      </c>
      <c r="E11">
        <v>1.94</v>
      </c>
      <c r="F11">
        <v>2.2599999999999998</v>
      </c>
      <c r="G11">
        <v>738.2</v>
      </c>
      <c r="H11">
        <v>1.94</v>
      </c>
      <c r="I11">
        <v>2.23</v>
      </c>
      <c r="J11">
        <v>733</v>
      </c>
      <c r="K11">
        <v>1.95</v>
      </c>
      <c r="L11">
        <v>2.23</v>
      </c>
      <c r="M11" s="2">
        <f t="shared" si="0"/>
        <v>736.0333333333333</v>
      </c>
      <c r="N11" s="2">
        <f t="shared" si="1"/>
        <v>0.73603333333333332</v>
      </c>
      <c r="O11" s="2">
        <f t="shared" si="2"/>
        <v>13.586341198315294</v>
      </c>
      <c r="P11" s="2">
        <f t="shared" si="3"/>
        <v>36.413658801684704</v>
      </c>
      <c r="Q11">
        <v>138.1</v>
      </c>
      <c r="R11">
        <v>139.4</v>
      </c>
      <c r="S11">
        <v>139.1</v>
      </c>
      <c r="T11" s="2">
        <f t="shared" si="4"/>
        <v>138.86666666666667</v>
      </c>
      <c r="U11" s="2">
        <f t="shared" si="5"/>
        <v>0.13886666666666667</v>
      </c>
      <c r="V11" s="2">
        <f t="shared" si="6"/>
        <v>14.402304368698992</v>
      </c>
    </row>
    <row r="12" spans="1:22">
      <c r="A12" t="s">
        <v>22</v>
      </c>
      <c r="B12" s="1">
        <v>41078</v>
      </c>
      <c r="C12">
        <v>0.06</v>
      </c>
      <c r="D12">
        <v>409</v>
      </c>
      <c r="E12">
        <v>1.88</v>
      </c>
      <c r="F12">
        <v>2.2599999999999998</v>
      </c>
      <c r="G12">
        <v>399</v>
      </c>
      <c r="H12">
        <v>1.9</v>
      </c>
      <c r="I12">
        <v>1.94</v>
      </c>
      <c r="J12">
        <v>406.6</v>
      </c>
      <c r="K12">
        <v>1.88</v>
      </c>
      <c r="L12">
        <v>2.2400000000000002</v>
      </c>
      <c r="M12" s="2">
        <f t="shared" si="0"/>
        <v>404.86666666666662</v>
      </c>
      <c r="N12" s="2">
        <f t="shared" si="1"/>
        <v>0.40486666666666665</v>
      </c>
      <c r="O12" s="2">
        <f t="shared" si="2"/>
        <v>24.699489543882759</v>
      </c>
      <c r="P12" s="2">
        <f t="shared" si="3"/>
        <v>25.300510456117241</v>
      </c>
      <c r="Q12">
        <v>152.4</v>
      </c>
      <c r="R12">
        <v>154.19999999999999</v>
      </c>
      <c r="S12">
        <v>154</v>
      </c>
      <c r="T12" s="2">
        <f t="shared" si="4"/>
        <v>153.53333333333333</v>
      </c>
      <c r="U12" s="2">
        <f t="shared" si="5"/>
        <v>0.15353333333333333</v>
      </c>
      <c r="V12" s="2">
        <f t="shared" si="6"/>
        <v>13.02648719062093</v>
      </c>
    </row>
    <row r="13" spans="1:22">
      <c r="A13" t="s">
        <v>23</v>
      </c>
      <c r="B13" s="1">
        <v>41078</v>
      </c>
      <c r="C13">
        <v>0.05</v>
      </c>
      <c r="D13">
        <v>280.8</v>
      </c>
      <c r="E13">
        <v>1.86</v>
      </c>
      <c r="F13">
        <v>2.39</v>
      </c>
      <c r="G13">
        <v>277.7</v>
      </c>
      <c r="H13">
        <v>1.87</v>
      </c>
      <c r="I13">
        <v>2.37</v>
      </c>
      <c r="J13">
        <v>279</v>
      </c>
      <c r="K13">
        <v>1.86</v>
      </c>
      <c r="L13">
        <v>2.42</v>
      </c>
      <c r="M13" s="2">
        <f t="shared" si="0"/>
        <v>279.16666666666669</v>
      </c>
      <c r="N13" s="2">
        <f t="shared" si="1"/>
        <v>0.27916666666666667</v>
      </c>
      <c r="O13" s="2">
        <f t="shared" si="2"/>
        <v>35.820895522388057</v>
      </c>
      <c r="P13" s="2">
        <f t="shared" si="3"/>
        <v>14.179104477611943</v>
      </c>
      <c r="Q13">
        <v>148</v>
      </c>
      <c r="R13">
        <v>152.30000000000001</v>
      </c>
      <c r="S13">
        <v>150.6</v>
      </c>
      <c r="T13" s="2">
        <f t="shared" si="4"/>
        <v>150.29999999999998</v>
      </c>
      <c r="U13" s="2">
        <f t="shared" si="5"/>
        <v>0.15029999999999999</v>
      </c>
      <c r="V13" s="2">
        <f t="shared" si="6"/>
        <v>13.306719893546243</v>
      </c>
    </row>
    <row r="14" spans="1:22">
      <c r="A14" t="s">
        <v>24</v>
      </c>
      <c r="B14" s="1">
        <v>41078</v>
      </c>
      <c r="C14">
        <v>0.04</v>
      </c>
      <c r="D14">
        <v>293</v>
      </c>
      <c r="E14">
        <v>1.87</v>
      </c>
      <c r="F14">
        <v>2.4</v>
      </c>
      <c r="G14">
        <v>291</v>
      </c>
      <c r="H14">
        <v>1.87</v>
      </c>
      <c r="I14">
        <v>2.36</v>
      </c>
      <c r="J14">
        <v>298.3</v>
      </c>
      <c r="K14">
        <v>1.86</v>
      </c>
      <c r="L14">
        <v>2.38</v>
      </c>
      <c r="M14" s="2">
        <f t="shared" si="0"/>
        <v>294.09999999999997</v>
      </c>
      <c r="N14" s="2">
        <f t="shared" si="1"/>
        <v>0.29409999999999997</v>
      </c>
      <c r="O14" s="2">
        <f t="shared" si="2"/>
        <v>34.002040122407351</v>
      </c>
      <c r="P14" s="2">
        <f t="shared" si="3"/>
        <v>15.997959877592649</v>
      </c>
      <c r="Q14">
        <v>147.1</v>
      </c>
      <c r="R14">
        <v>151.80000000000001</v>
      </c>
      <c r="S14">
        <v>149</v>
      </c>
      <c r="T14" s="2">
        <f t="shared" si="4"/>
        <v>149.29999999999998</v>
      </c>
      <c r="U14" s="2">
        <f t="shared" si="5"/>
        <v>0.14929999999999999</v>
      </c>
      <c r="V14" s="2">
        <f t="shared" si="6"/>
        <v>13.395847287340926</v>
      </c>
    </row>
    <row r="15" spans="1:22">
      <c r="A15" t="s">
        <v>25</v>
      </c>
      <c r="B15" s="1">
        <v>41078</v>
      </c>
      <c r="C15">
        <v>7.0000000000000007E-2</v>
      </c>
      <c r="D15">
        <v>664.3</v>
      </c>
      <c r="E15">
        <v>1.94</v>
      </c>
      <c r="F15">
        <v>2.2799999999999998</v>
      </c>
      <c r="G15">
        <v>663.3</v>
      </c>
      <c r="H15">
        <v>1.94</v>
      </c>
      <c r="I15">
        <v>2.27</v>
      </c>
      <c r="J15">
        <v>660.1</v>
      </c>
      <c r="K15">
        <v>1.96</v>
      </c>
      <c r="L15">
        <v>2.21</v>
      </c>
      <c r="M15" s="2">
        <f t="shared" si="0"/>
        <v>662.56666666666661</v>
      </c>
      <c r="N15" s="2">
        <f t="shared" si="1"/>
        <v>0.66256666666666664</v>
      </c>
      <c r="O15" s="2">
        <f t="shared" si="2"/>
        <v>15.092820848216533</v>
      </c>
      <c r="P15" s="2">
        <f t="shared" si="3"/>
        <v>34.907179151783467</v>
      </c>
      <c r="Q15">
        <v>136.69999999999999</v>
      </c>
      <c r="R15">
        <v>141.30000000000001</v>
      </c>
      <c r="S15">
        <v>137.9</v>
      </c>
      <c r="T15" s="2">
        <f t="shared" si="4"/>
        <v>138.63333333333333</v>
      </c>
      <c r="U15" s="2">
        <f t="shared" si="5"/>
        <v>0.13863333333333333</v>
      </c>
      <c r="V15" s="2">
        <f t="shared" si="6"/>
        <v>14.42654484251022</v>
      </c>
    </row>
    <row r="16" spans="1:22">
      <c r="A16" t="s">
        <v>26</v>
      </c>
      <c r="B16" s="1">
        <v>41078</v>
      </c>
      <c r="C16">
        <v>0.09</v>
      </c>
      <c r="D16">
        <v>573.20000000000005</v>
      </c>
      <c r="E16">
        <v>1.93</v>
      </c>
      <c r="F16">
        <v>2.27</v>
      </c>
      <c r="G16">
        <v>576.29999999999995</v>
      </c>
      <c r="H16">
        <v>1.92</v>
      </c>
      <c r="I16">
        <v>2.27</v>
      </c>
      <c r="J16">
        <v>574</v>
      </c>
      <c r="K16">
        <v>1.92</v>
      </c>
      <c r="L16">
        <v>2.27</v>
      </c>
      <c r="M16" s="2">
        <f t="shared" si="0"/>
        <v>574.5</v>
      </c>
      <c r="N16" s="2">
        <f t="shared" si="1"/>
        <v>0.57450000000000001</v>
      </c>
      <c r="O16" s="2">
        <f t="shared" si="2"/>
        <v>17.406440382941689</v>
      </c>
      <c r="P16" s="2">
        <f t="shared" si="3"/>
        <v>32.593559617058311</v>
      </c>
      <c r="Q16">
        <v>133</v>
      </c>
      <c r="R16">
        <v>134.69999999999999</v>
      </c>
      <c r="S16">
        <v>134</v>
      </c>
      <c r="T16" s="2">
        <f t="shared" si="4"/>
        <v>133.9</v>
      </c>
      <c r="U16" s="2">
        <f t="shared" si="5"/>
        <v>0.13390000000000002</v>
      </c>
      <c r="V16" s="2">
        <f t="shared" si="6"/>
        <v>14.93651979088872</v>
      </c>
    </row>
    <row r="17" spans="1:22">
      <c r="A17" t="s">
        <v>27</v>
      </c>
      <c r="B17" s="1">
        <v>41078</v>
      </c>
      <c r="C17">
        <v>0.03</v>
      </c>
      <c r="D17">
        <v>327.7</v>
      </c>
      <c r="E17">
        <v>1.87</v>
      </c>
      <c r="F17">
        <v>2.4</v>
      </c>
      <c r="G17">
        <v>323</v>
      </c>
      <c r="H17">
        <v>1.87</v>
      </c>
      <c r="I17">
        <v>2.42</v>
      </c>
      <c r="J17">
        <v>321.7</v>
      </c>
      <c r="K17">
        <v>1.87</v>
      </c>
      <c r="L17">
        <v>2.2999999999999998</v>
      </c>
      <c r="M17" s="2">
        <f t="shared" si="0"/>
        <v>324.13333333333338</v>
      </c>
      <c r="N17" s="2">
        <f t="shared" si="1"/>
        <v>0.32413333333333338</v>
      </c>
      <c r="O17" s="2">
        <f t="shared" si="2"/>
        <v>30.85150143973673</v>
      </c>
      <c r="P17" s="2">
        <f t="shared" si="3"/>
        <v>19.14849856026327</v>
      </c>
      <c r="Q17">
        <v>145.30000000000001</v>
      </c>
      <c r="R17">
        <v>146.9</v>
      </c>
      <c r="S17">
        <v>146.5</v>
      </c>
      <c r="T17" s="2">
        <f t="shared" si="4"/>
        <v>146.23333333333335</v>
      </c>
      <c r="U17" s="2">
        <f t="shared" si="5"/>
        <v>0.14623333333333335</v>
      </c>
      <c r="V17" s="2">
        <f t="shared" si="6"/>
        <v>13.676772281741506</v>
      </c>
    </row>
    <row r="18" spans="1:22">
      <c r="A18" t="s">
        <v>28</v>
      </c>
      <c r="B18" s="1">
        <v>41079</v>
      </c>
      <c r="C18">
        <v>0.06</v>
      </c>
      <c r="D18">
        <v>411.7</v>
      </c>
      <c r="E18">
        <v>1.86</v>
      </c>
      <c r="F18">
        <v>2.19</v>
      </c>
      <c r="G18">
        <v>415.7</v>
      </c>
      <c r="H18">
        <v>1.88</v>
      </c>
      <c r="I18">
        <v>2.2000000000000002</v>
      </c>
      <c r="J18">
        <v>412.3</v>
      </c>
      <c r="K18">
        <v>1.87</v>
      </c>
      <c r="L18">
        <v>2.2000000000000002</v>
      </c>
      <c r="M18" s="2">
        <f t="shared" si="0"/>
        <v>413.23333333333335</v>
      </c>
      <c r="N18" s="2">
        <f t="shared" si="1"/>
        <v>0.41323333333333334</v>
      </c>
      <c r="O18" s="2">
        <f t="shared" si="2"/>
        <v>24.19940308139066</v>
      </c>
      <c r="P18" s="2">
        <f t="shared" si="3"/>
        <v>25.80059691860934</v>
      </c>
      <c r="Q18">
        <v>159.80000000000001</v>
      </c>
      <c r="R18">
        <v>160.6</v>
      </c>
      <c r="S18">
        <v>161.69999999999999</v>
      </c>
      <c r="T18" s="2">
        <f t="shared" si="4"/>
        <v>160.69999999999999</v>
      </c>
      <c r="U18" s="2">
        <f t="shared" si="5"/>
        <v>0.16069999999999998</v>
      </c>
      <c r="V18" s="2">
        <f t="shared" si="6"/>
        <v>12.445550715619168</v>
      </c>
    </row>
    <row r="19" spans="1:22">
      <c r="A19" t="s">
        <v>29</v>
      </c>
      <c r="B19" s="1">
        <v>41079</v>
      </c>
      <c r="C19">
        <v>0.06</v>
      </c>
      <c r="D19">
        <v>397.7</v>
      </c>
      <c r="E19">
        <v>1.86</v>
      </c>
      <c r="F19">
        <v>2.37</v>
      </c>
      <c r="G19">
        <v>392.5</v>
      </c>
      <c r="H19">
        <v>1.85</v>
      </c>
      <c r="I19">
        <v>2.35</v>
      </c>
      <c r="J19">
        <v>392.9</v>
      </c>
      <c r="K19">
        <v>1.85</v>
      </c>
      <c r="L19">
        <v>2.35</v>
      </c>
      <c r="M19" s="2">
        <f t="shared" ref="M19:M33" si="7">AVERAGE(D19,G19,J19)</f>
        <v>394.36666666666662</v>
      </c>
      <c r="N19" s="2">
        <f t="shared" si="1"/>
        <v>0.39436666666666664</v>
      </c>
      <c r="O19" s="2">
        <f t="shared" si="2"/>
        <v>25.357112670103966</v>
      </c>
      <c r="P19" s="2">
        <f t="shared" si="3"/>
        <v>24.642887329896034</v>
      </c>
      <c r="Q19">
        <v>146.69999999999999</v>
      </c>
      <c r="R19">
        <v>150</v>
      </c>
      <c r="S19">
        <v>148.69999999999999</v>
      </c>
      <c r="T19" s="2">
        <f t="shared" si="4"/>
        <v>148.46666666666667</v>
      </c>
      <c r="U19" s="2">
        <f t="shared" si="5"/>
        <v>0.14846666666666666</v>
      </c>
      <c r="V19" s="2">
        <f t="shared" si="6"/>
        <v>13.471037269869781</v>
      </c>
    </row>
    <row r="20" spans="1:22">
      <c r="A20" t="s">
        <v>30</v>
      </c>
      <c r="B20" s="1">
        <v>41079</v>
      </c>
      <c r="C20">
        <v>0.08</v>
      </c>
      <c r="D20">
        <v>556.20000000000005</v>
      </c>
      <c r="E20">
        <v>1.96</v>
      </c>
      <c r="F20">
        <v>2.34</v>
      </c>
      <c r="G20">
        <v>554.29999999999995</v>
      </c>
      <c r="H20">
        <v>1.95</v>
      </c>
      <c r="I20">
        <v>2.36</v>
      </c>
      <c r="J20">
        <v>557.5</v>
      </c>
      <c r="K20">
        <v>1.95</v>
      </c>
      <c r="L20">
        <v>2.33</v>
      </c>
      <c r="M20" s="2">
        <f t="shared" si="7"/>
        <v>556</v>
      </c>
      <c r="N20" s="2">
        <f t="shared" si="1"/>
        <v>0.55600000000000005</v>
      </c>
      <c r="O20" s="2">
        <f t="shared" si="2"/>
        <v>17.985611510791365</v>
      </c>
      <c r="P20" s="2">
        <f t="shared" si="3"/>
        <v>32.014388489208635</v>
      </c>
      <c r="Q20">
        <v>132.80000000000001</v>
      </c>
      <c r="R20">
        <v>132.4</v>
      </c>
      <c r="S20">
        <v>132.1</v>
      </c>
      <c r="T20" s="2">
        <f t="shared" si="4"/>
        <v>132.43333333333337</v>
      </c>
      <c r="U20" s="2">
        <f t="shared" si="5"/>
        <v>0.13243333333333338</v>
      </c>
      <c r="V20" s="2">
        <f t="shared" si="6"/>
        <v>15.101938082053859</v>
      </c>
    </row>
    <row r="21" spans="1:22">
      <c r="A21" t="s">
        <v>31</v>
      </c>
      <c r="B21" s="1">
        <v>41079</v>
      </c>
      <c r="C21">
        <v>0.09</v>
      </c>
      <c r="D21">
        <v>639.20000000000005</v>
      </c>
      <c r="E21">
        <v>1.98</v>
      </c>
      <c r="F21">
        <v>2.16</v>
      </c>
      <c r="G21">
        <v>641</v>
      </c>
      <c r="H21">
        <v>1.98</v>
      </c>
      <c r="I21">
        <v>2.15</v>
      </c>
      <c r="J21">
        <v>641.9</v>
      </c>
      <c r="K21">
        <v>1.98</v>
      </c>
      <c r="L21">
        <v>2.12</v>
      </c>
      <c r="M21" s="2">
        <f t="shared" si="7"/>
        <v>640.69999999999993</v>
      </c>
      <c r="N21" s="2">
        <f t="shared" si="1"/>
        <v>0.64069999999999994</v>
      </c>
      <c r="O21" s="2">
        <f t="shared" si="2"/>
        <v>15.607928827844546</v>
      </c>
      <c r="P21" s="2">
        <f t="shared" si="3"/>
        <v>34.392071172155454</v>
      </c>
      <c r="Q21">
        <v>134.6</v>
      </c>
      <c r="R21">
        <v>135.1</v>
      </c>
      <c r="S21">
        <v>133.6</v>
      </c>
      <c r="T21" s="2">
        <f t="shared" si="4"/>
        <v>134.43333333333331</v>
      </c>
      <c r="U21" s="2">
        <f t="shared" si="5"/>
        <v>0.13443333333333332</v>
      </c>
      <c r="V21" s="2">
        <f t="shared" si="6"/>
        <v>14.877262583684603</v>
      </c>
    </row>
    <row r="22" spans="1:22">
      <c r="A22" t="s">
        <v>32</v>
      </c>
      <c r="B22" s="1">
        <v>41079</v>
      </c>
      <c r="C22">
        <v>0.04</v>
      </c>
      <c r="D22">
        <v>346.2</v>
      </c>
      <c r="E22">
        <v>1.86</v>
      </c>
      <c r="F22">
        <v>2.46</v>
      </c>
      <c r="G22">
        <v>348</v>
      </c>
      <c r="H22">
        <v>1.85</v>
      </c>
      <c r="I22">
        <v>2.48</v>
      </c>
      <c r="J22">
        <v>347.3</v>
      </c>
      <c r="K22">
        <v>1.85</v>
      </c>
      <c r="L22">
        <v>2.46</v>
      </c>
      <c r="M22" s="2">
        <f t="shared" si="7"/>
        <v>347.16666666666669</v>
      </c>
      <c r="N22" s="2">
        <f t="shared" si="1"/>
        <v>0.34716666666666668</v>
      </c>
      <c r="O22" s="2">
        <f t="shared" si="2"/>
        <v>28.804608737397981</v>
      </c>
      <c r="P22" s="2">
        <f t="shared" si="3"/>
        <v>21.195391262602019</v>
      </c>
      <c r="Q22">
        <v>151.5</v>
      </c>
      <c r="R22">
        <v>145.80000000000001</v>
      </c>
      <c r="S22">
        <v>147.5</v>
      </c>
      <c r="T22" s="2">
        <f t="shared" si="4"/>
        <v>148.26666666666668</v>
      </c>
      <c r="U22" s="2">
        <f t="shared" si="5"/>
        <v>0.14826666666666669</v>
      </c>
      <c r="V22" s="2">
        <f t="shared" si="6"/>
        <v>13.489208633093524</v>
      </c>
    </row>
    <row r="23" spans="1:22">
      <c r="A23" t="s">
        <v>33</v>
      </c>
      <c r="B23" s="1">
        <v>41079</v>
      </c>
      <c r="C23">
        <v>0.09</v>
      </c>
      <c r="D23">
        <v>678.5</v>
      </c>
      <c r="E23">
        <v>1.98</v>
      </c>
      <c r="F23">
        <v>2.09</v>
      </c>
      <c r="G23">
        <v>678.2</v>
      </c>
      <c r="H23">
        <v>1.99</v>
      </c>
      <c r="I23">
        <v>2.06</v>
      </c>
      <c r="J23">
        <v>679.9</v>
      </c>
      <c r="K23">
        <v>1.98</v>
      </c>
      <c r="L23">
        <v>2.06</v>
      </c>
      <c r="M23" s="2">
        <f t="shared" si="7"/>
        <v>678.86666666666667</v>
      </c>
      <c r="N23" s="2">
        <f t="shared" si="1"/>
        <v>0.67886666666666673</v>
      </c>
      <c r="O23" s="2">
        <f t="shared" si="2"/>
        <v>14.730433074732396</v>
      </c>
      <c r="P23" s="2">
        <f t="shared" si="3"/>
        <v>35.269566925267604</v>
      </c>
      <c r="Q23">
        <v>136.9</v>
      </c>
      <c r="R23">
        <v>136.5</v>
      </c>
      <c r="S23">
        <v>136.5</v>
      </c>
      <c r="T23" s="2">
        <f t="shared" si="4"/>
        <v>136.63333333333333</v>
      </c>
      <c r="U23" s="2">
        <f t="shared" si="5"/>
        <v>0.13663333333333333</v>
      </c>
      <c r="V23" s="2">
        <f t="shared" si="6"/>
        <v>14.63771651622347</v>
      </c>
    </row>
    <row r="24" spans="1:22">
      <c r="A24" t="s">
        <v>34</v>
      </c>
      <c r="B24" s="1">
        <v>41079</v>
      </c>
      <c r="C24">
        <v>0.05</v>
      </c>
      <c r="D24">
        <v>434.4</v>
      </c>
      <c r="E24">
        <v>1.85</v>
      </c>
      <c r="F24">
        <v>2.2799999999999998</v>
      </c>
      <c r="G24">
        <v>430.5</v>
      </c>
      <c r="H24">
        <v>1.85</v>
      </c>
      <c r="I24">
        <v>2.2599999999999998</v>
      </c>
      <c r="J24">
        <v>431.8</v>
      </c>
      <c r="K24">
        <v>1.86</v>
      </c>
      <c r="L24">
        <v>2.25</v>
      </c>
      <c r="M24" s="2">
        <f t="shared" si="7"/>
        <v>432.23333333333335</v>
      </c>
      <c r="N24" s="2">
        <f t="shared" si="1"/>
        <v>0.43223333333333336</v>
      </c>
      <c r="O24" s="2">
        <f t="shared" si="2"/>
        <v>23.135652039793321</v>
      </c>
      <c r="P24" s="2">
        <f t="shared" si="3"/>
        <v>26.864347960206679</v>
      </c>
      <c r="Q24">
        <v>151.4</v>
      </c>
      <c r="R24">
        <v>150.19999999999999</v>
      </c>
      <c r="S24">
        <v>149.19999999999999</v>
      </c>
      <c r="T24" s="2">
        <f t="shared" si="4"/>
        <v>150.26666666666668</v>
      </c>
      <c r="U24" s="2">
        <f t="shared" si="5"/>
        <v>0.15026666666666669</v>
      </c>
      <c r="V24" s="2">
        <f t="shared" si="6"/>
        <v>13.309671694764861</v>
      </c>
    </row>
    <row r="25" spans="1:22">
      <c r="A25" t="s">
        <v>35</v>
      </c>
      <c r="B25" s="1">
        <v>41079</v>
      </c>
      <c r="C25">
        <v>0.04</v>
      </c>
      <c r="D25">
        <v>336.6</v>
      </c>
      <c r="E25">
        <v>1.87</v>
      </c>
      <c r="F25">
        <v>2.41</v>
      </c>
      <c r="G25">
        <v>330.8</v>
      </c>
      <c r="H25">
        <v>1.87</v>
      </c>
      <c r="I25">
        <v>2.15</v>
      </c>
      <c r="J25">
        <v>334.9</v>
      </c>
      <c r="K25">
        <v>1.86</v>
      </c>
      <c r="L25">
        <v>2.37</v>
      </c>
      <c r="M25" s="2">
        <f t="shared" si="7"/>
        <v>334.1</v>
      </c>
      <c r="N25" s="2">
        <f t="shared" si="1"/>
        <v>0.33410000000000001</v>
      </c>
      <c r="O25" s="2">
        <f t="shared" si="2"/>
        <v>29.931158335827597</v>
      </c>
      <c r="P25" s="2">
        <f t="shared" si="3"/>
        <v>20.068841664172403</v>
      </c>
      <c r="Q25">
        <v>143.19999999999999</v>
      </c>
      <c r="R25">
        <v>143.19999999999999</v>
      </c>
      <c r="S25">
        <v>145.4</v>
      </c>
      <c r="T25" s="2">
        <f t="shared" si="4"/>
        <v>143.93333333333331</v>
      </c>
      <c r="U25" s="2">
        <f t="shared" si="5"/>
        <v>0.1439333333333333</v>
      </c>
      <c r="V25" s="2">
        <f t="shared" si="6"/>
        <v>13.895321908290878</v>
      </c>
    </row>
    <row r="26" spans="1:22">
      <c r="A26" t="s">
        <v>37</v>
      </c>
      <c r="B26" s="1">
        <v>41081</v>
      </c>
      <c r="C26">
        <v>0.09</v>
      </c>
      <c r="D26">
        <v>840.7</v>
      </c>
      <c r="E26">
        <v>1.96</v>
      </c>
      <c r="F26">
        <v>2.15</v>
      </c>
      <c r="G26">
        <v>842.7</v>
      </c>
      <c r="H26">
        <v>1.96</v>
      </c>
      <c r="I26">
        <v>2.13</v>
      </c>
      <c r="J26">
        <v>840</v>
      </c>
      <c r="K26">
        <v>1.96</v>
      </c>
      <c r="L26">
        <v>2.14</v>
      </c>
      <c r="M26" s="2">
        <f t="shared" si="7"/>
        <v>841.13333333333333</v>
      </c>
      <c r="N26" s="2">
        <f t="shared" si="1"/>
        <v>0.84113333333333329</v>
      </c>
      <c r="O26" s="2">
        <f t="shared" si="2"/>
        <v>11.888721566140921</v>
      </c>
      <c r="P26" s="2">
        <f t="shared" si="3"/>
        <v>38.111278433859077</v>
      </c>
      <c r="Q26">
        <v>142.5</v>
      </c>
      <c r="R26">
        <v>133.5</v>
      </c>
      <c r="S26">
        <v>134.6</v>
      </c>
      <c r="T26" s="2">
        <f t="shared" si="4"/>
        <v>136.86666666666667</v>
      </c>
      <c r="U26" s="2">
        <f t="shared" si="5"/>
        <v>0.13686666666666666</v>
      </c>
      <c r="V26" s="2">
        <f t="shared" si="6"/>
        <v>14.612761811982464</v>
      </c>
    </row>
    <row r="27" spans="1:22">
      <c r="A27" t="s">
        <v>36</v>
      </c>
      <c r="B27" s="1">
        <v>41081</v>
      </c>
      <c r="C27">
        <v>0.1</v>
      </c>
      <c r="D27">
        <v>792.8</v>
      </c>
      <c r="E27">
        <v>1.95</v>
      </c>
      <c r="F27">
        <v>2.2799999999999998</v>
      </c>
      <c r="G27">
        <v>790</v>
      </c>
      <c r="H27">
        <v>1.96</v>
      </c>
      <c r="I27">
        <v>2.2599999999999998</v>
      </c>
      <c r="J27">
        <v>789.6</v>
      </c>
      <c r="K27">
        <v>1.96</v>
      </c>
      <c r="L27">
        <v>2.2599999999999998</v>
      </c>
      <c r="M27" s="2">
        <f t="shared" si="7"/>
        <v>790.80000000000007</v>
      </c>
      <c r="N27" s="2">
        <f t="shared" si="1"/>
        <v>0.79080000000000006</v>
      </c>
      <c r="O27" s="2">
        <f t="shared" si="2"/>
        <v>12.645422357106726</v>
      </c>
      <c r="P27" s="2">
        <f t="shared" si="3"/>
        <v>37.354577642893275</v>
      </c>
      <c r="Q27">
        <v>130.1</v>
      </c>
      <c r="R27">
        <v>128.19999999999999</v>
      </c>
      <c r="S27">
        <v>132.5</v>
      </c>
      <c r="T27" s="2">
        <f t="shared" si="4"/>
        <v>130.26666666666665</v>
      </c>
      <c r="U27" s="2">
        <f t="shared" si="5"/>
        <v>0.13026666666666664</v>
      </c>
      <c r="V27" s="2">
        <f t="shared" si="6"/>
        <v>15.353121801432961</v>
      </c>
    </row>
    <row r="28" spans="1:22">
      <c r="A28" t="s">
        <v>38</v>
      </c>
      <c r="B28" s="1">
        <v>41081</v>
      </c>
      <c r="C28">
        <v>0.06</v>
      </c>
      <c r="D28">
        <v>659</v>
      </c>
      <c r="E28">
        <v>1.97</v>
      </c>
      <c r="F28">
        <v>1.78</v>
      </c>
      <c r="G28">
        <v>606</v>
      </c>
      <c r="H28">
        <v>1.99</v>
      </c>
      <c r="I28">
        <v>0.57999999999999996</v>
      </c>
      <c r="J28">
        <v>654.29999999999995</v>
      </c>
      <c r="K28">
        <v>1.96</v>
      </c>
      <c r="L28">
        <v>1.74</v>
      </c>
      <c r="M28" s="2">
        <f t="shared" si="7"/>
        <v>639.76666666666665</v>
      </c>
      <c r="N28" s="2">
        <f t="shared" si="1"/>
        <v>0.63976666666666671</v>
      </c>
      <c r="O28" s="2">
        <f t="shared" si="2"/>
        <v>15.630698692231542</v>
      </c>
      <c r="P28" s="2">
        <f t="shared" si="3"/>
        <v>34.36930130776846</v>
      </c>
      <c r="Q28">
        <v>141.30000000000001</v>
      </c>
      <c r="R28">
        <v>141.1</v>
      </c>
      <c r="S28">
        <v>141.9</v>
      </c>
      <c r="T28" s="2">
        <f t="shared" si="4"/>
        <v>141.43333333333331</v>
      </c>
      <c r="U28" s="2">
        <f t="shared" si="5"/>
        <v>0.1414333333333333</v>
      </c>
      <c r="V28" s="2">
        <f t="shared" si="6"/>
        <v>14.140938015555035</v>
      </c>
    </row>
    <row r="29" spans="1:22">
      <c r="A29" t="s">
        <v>39</v>
      </c>
      <c r="B29" s="1">
        <v>41081</v>
      </c>
      <c r="C29">
        <v>0.08</v>
      </c>
      <c r="D29">
        <v>636.20000000000005</v>
      </c>
      <c r="E29">
        <v>1.94</v>
      </c>
      <c r="F29">
        <v>2.31</v>
      </c>
      <c r="G29">
        <v>641.4</v>
      </c>
      <c r="H29">
        <v>1.93</v>
      </c>
      <c r="I29">
        <v>2.29</v>
      </c>
      <c r="J29">
        <v>633.70000000000005</v>
      </c>
      <c r="K29">
        <v>1.93</v>
      </c>
      <c r="L29">
        <v>2.2999999999999998</v>
      </c>
      <c r="M29" s="2">
        <f t="shared" si="7"/>
        <v>637.1</v>
      </c>
      <c r="N29" s="2">
        <f t="shared" si="1"/>
        <v>0.6371</v>
      </c>
      <c r="O29" s="2">
        <f t="shared" si="2"/>
        <v>15.696123057604771</v>
      </c>
      <c r="P29" s="2">
        <f t="shared" si="3"/>
        <v>34.303876942395227</v>
      </c>
      <c r="Q29">
        <v>127.7</v>
      </c>
      <c r="R29">
        <v>129</v>
      </c>
      <c r="S29">
        <v>127.8</v>
      </c>
      <c r="T29" s="2">
        <f t="shared" si="4"/>
        <v>128.16666666666666</v>
      </c>
      <c r="U29" s="2">
        <f t="shared" si="5"/>
        <v>0.12816666666666665</v>
      </c>
      <c r="V29" s="2">
        <f t="shared" si="6"/>
        <v>15.604681404421328</v>
      </c>
    </row>
    <row r="30" spans="1:22">
      <c r="A30" t="s">
        <v>40</v>
      </c>
      <c r="B30" s="1">
        <v>41081</v>
      </c>
      <c r="C30">
        <v>0.04</v>
      </c>
      <c r="D30">
        <v>365</v>
      </c>
      <c r="E30">
        <v>1.86</v>
      </c>
      <c r="F30">
        <v>2.2799999999999998</v>
      </c>
      <c r="G30">
        <v>362.1</v>
      </c>
      <c r="H30">
        <v>1.85</v>
      </c>
      <c r="I30">
        <v>2.2400000000000002</v>
      </c>
      <c r="J30">
        <v>365.4</v>
      </c>
      <c r="K30">
        <v>1.85</v>
      </c>
      <c r="L30">
        <v>2.23</v>
      </c>
      <c r="M30" s="2">
        <f t="shared" si="7"/>
        <v>364.16666666666669</v>
      </c>
      <c r="N30" s="2">
        <f t="shared" si="1"/>
        <v>0.36416666666666669</v>
      </c>
      <c r="O30" s="2">
        <f t="shared" si="2"/>
        <v>27.459954233409608</v>
      </c>
      <c r="P30" s="2">
        <f t="shared" si="3"/>
        <v>22.540045766590392</v>
      </c>
      <c r="Q30">
        <v>143.69999999999999</v>
      </c>
      <c r="R30">
        <v>146.6</v>
      </c>
      <c r="S30">
        <v>146</v>
      </c>
      <c r="T30" s="2">
        <f t="shared" si="4"/>
        <v>145.43333333333331</v>
      </c>
      <c r="U30" s="2">
        <f t="shared" si="5"/>
        <v>0.1454333333333333</v>
      </c>
      <c r="V30" s="2">
        <f t="shared" si="6"/>
        <v>13.752005500802204</v>
      </c>
    </row>
    <row r="31" spans="1:22">
      <c r="A31" t="s">
        <v>41</v>
      </c>
      <c r="B31" s="1">
        <v>41081</v>
      </c>
      <c r="C31">
        <v>0.09</v>
      </c>
      <c r="D31">
        <v>745.4</v>
      </c>
      <c r="E31">
        <v>1.97</v>
      </c>
      <c r="F31">
        <v>2.02</v>
      </c>
      <c r="G31">
        <v>743.1</v>
      </c>
      <c r="H31">
        <v>1.96</v>
      </c>
      <c r="I31">
        <v>2.02</v>
      </c>
      <c r="J31">
        <v>744.6</v>
      </c>
      <c r="K31">
        <v>1.97</v>
      </c>
      <c r="L31">
        <v>2.04</v>
      </c>
      <c r="M31" s="2">
        <f t="shared" si="7"/>
        <v>744.36666666666667</v>
      </c>
      <c r="N31" s="2">
        <f t="shared" si="1"/>
        <v>0.74436666666666673</v>
      </c>
      <c r="O31" s="2">
        <f t="shared" si="2"/>
        <v>13.434239398146074</v>
      </c>
      <c r="P31" s="2">
        <f t="shared" si="3"/>
        <v>36.565760601853924</v>
      </c>
      <c r="Q31">
        <v>137.4</v>
      </c>
      <c r="R31">
        <v>138.1</v>
      </c>
      <c r="S31">
        <v>137.69999999999999</v>
      </c>
      <c r="T31" s="2">
        <f t="shared" si="4"/>
        <v>137.73333333333332</v>
      </c>
      <c r="U31" s="2">
        <f t="shared" si="5"/>
        <v>0.13773333333333332</v>
      </c>
      <c r="V31" s="2">
        <f t="shared" si="6"/>
        <v>14.520813165537271</v>
      </c>
    </row>
    <row r="32" spans="1:22">
      <c r="A32" t="s">
        <v>42</v>
      </c>
      <c r="B32" s="1">
        <v>41081</v>
      </c>
      <c r="C32">
        <v>0.06</v>
      </c>
      <c r="D32">
        <v>562.6</v>
      </c>
      <c r="E32">
        <v>1.91</v>
      </c>
      <c r="F32">
        <v>2.3199999999999998</v>
      </c>
      <c r="G32">
        <v>565</v>
      </c>
      <c r="H32">
        <v>1.93</v>
      </c>
      <c r="I32">
        <v>2.3199999999999998</v>
      </c>
      <c r="J32">
        <v>565.1</v>
      </c>
      <c r="K32">
        <v>1.93</v>
      </c>
      <c r="L32">
        <v>2.3199999999999998</v>
      </c>
      <c r="M32" s="2">
        <f t="shared" si="7"/>
        <v>564.23333333333323</v>
      </c>
      <c r="N32" s="2">
        <f t="shared" si="1"/>
        <v>0.56423333333333325</v>
      </c>
      <c r="O32" s="2">
        <f t="shared" si="2"/>
        <v>17.723164175577484</v>
      </c>
      <c r="P32" s="2">
        <f t="shared" si="3"/>
        <v>32.27683582442252</v>
      </c>
      <c r="Q32">
        <v>130</v>
      </c>
      <c r="R32">
        <v>130.5</v>
      </c>
      <c r="S32">
        <v>130</v>
      </c>
      <c r="T32" s="2">
        <f t="shared" si="4"/>
        <v>130.16666666666666</v>
      </c>
      <c r="U32" s="2">
        <f t="shared" si="5"/>
        <v>0.13016666666666665</v>
      </c>
      <c r="V32" s="2">
        <f t="shared" si="6"/>
        <v>15.364916773367479</v>
      </c>
    </row>
    <row r="33" spans="1:22">
      <c r="A33" t="s">
        <v>43</v>
      </c>
      <c r="B33" s="1">
        <v>41081</v>
      </c>
      <c r="C33">
        <v>0.05</v>
      </c>
      <c r="D33">
        <v>403.3</v>
      </c>
      <c r="E33">
        <v>1.86</v>
      </c>
      <c r="F33">
        <v>2.0299999999999998</v>
      </c>
      <c r="G33">
        <v>404.2</v>
      </c>
      <c r="H33">
        <v>1.86</v>
      </c>
      <c r="I33">
        <v>2.04</v>
      </c>
      <c r="J33">
        <v>408.1</v>
      </c>
      <c r="K33">
        <v>1.87</v>
      </c>
      <c r="L33">
        <v>2.0499999999999998</v>
      </c>
      <c r="M33" s="2">
        <f t="shared" si="7"/>
        <v>405.2</v>
      </c>
      <c r="N33" s="2">
        <f t="shared" si="1"/>
        <v>0.4052</v>
      </c>
      <c r="O33" s="2">
        <f t="shared" si="2"/>
        <v>24.679170779861796</v>
      </c>
      <c r="P33" s="2">
        <f t="shared" si="3"/>
        <v>25.320829220138204</v>
      </c>
      <c r="Q33">
        <v>153.1</v>
      </c>
      <c r="R33">
        <v>153.30000000000001</v>
      </c>
      <c r="S33">
        <v>154</v>
      </c>
      <c r="T33" s="2">
        <f t="shared" si="4"/>
        <v>153.46666666666667</v>
      </c>
      <c r="U33" s="2">
        <f t="shared" si="5"/>
        <v>0.15346666666666667</v>
      </c>
      <c r="V33" s="2">
        <f t="shared" si="6"/>
        <v>13.032145960034752</v>
      </c>
    </row>
    <row r="34" spans="1:22">
      <c r="T34" s="2"/>
      <c r="U34" s="2"/>
      <c r="V34" s="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sqref="A1:C33"/>
    </sheetView>
  </sheetViews>
  <sheetFormatPr baseColWidth="10" defaultRowHeight="15" x14ac:dyDescent="0"/>
  <cols>
    <col min="2" max="2" width="11.83203125" bestFit="1" customWidth="1"/>
    <col min="3" max="3" width="15.6640625" bestFit="1" customWidth="1"/>
  </cols>
  <sheetData>
    <row r="1" spans="1:3">
      <c r="A1" t="s">
        <v>0</v>
      </c>
      <c r="B1" t="s">
        <v>44</v>
      </c>
      <c r="C1" t="s">
        <v>47</v>
      </c>
    </row>
    <row r="2" spans="1:3" s="3" customFormat="1">
      <c r="A2" s="3" t="s">
        <v>11</v>
      </c>
      <c r="B2" s="4">
        <v>13.868343195266274</v>
      </c>
      <c r="C2" s="4">
        <v>36.131656804733723</v>
      </c>
    </row>
    <row r="3" spans="1:3">
      <c r="A3" t="s">
        <v>12</v>
      </c>
      <c r="B3" s="5">
        <v>17.343045438779054</v>
      </c>
      <c r="C3" s="5">
        <v>32.656954561220942</v>
      </c>
    </row>
    <row r="4" spans="1:3" s="3" customFormat="1">
      <c r="A4" s="3" t="s">
        <v>13</v>
      </c>
      <c r="B4" s="4">
        <v>12.1580547112462</v>
      </c>
      <c r="C4" s="4">
        <v>37.841945288753799</v>
      </c>
    </row>
    <row r="5" spans="1:3">
      <c r="A5" t="s">
        <v>14</v>
      </c>
      <c r="B5" s="5">
        <v>12.949453964691157</v>
      </c>
      <c r="C5" s="5">
        <v>37.050546035308841</v>
      </c>
    </row>
    <row r="6" spans="1:3" s="3" customFormat="1">
      <c r="A6" s="3" t="s">
        <v>15</v>
      </c>
      <c r="B6" s="4">
        <v>11.658635162443652</v>
      </c>
      <c r="C6" s="4">
        <v>38.341364837556348</v>
      </c>
    </row>
    <row r="7" spans="1:3">
      <c r="A7" t="s">
        <v>16</v>
      </c>
      <c r="B7" s="5">
        <v>16.599347092347703</v>
      </c>
      <c r="C7" s="5">
        <v>33.400652907652301</v>
      </c>
    </row>
    <row r="8" spans="1:3" s="3" customFormat="1">
      <c r="A8" s="3" t="s">
        <v>17</v>
      </c>
      <c r="B8" s="4">
        <v>41.574279379157424</v>
      </c>
      <c r="C8" s="4">
        <v>8.4257206208425757</v>
      </c>
    </row>
    <row r="9" spans="1:3">
      <c r="A9" t="s">
        <v>18</v>
      </c>
      <c r="B9" s="5">
        <v>15.282730514518592</v>
      </c>
      <c r="C9" s="5">
        <v>34.71726948548141</v>
      </c>
    </row>
    <row r="10" spans="1:3" s="3" customFormat="1">
      <c r="A10" s="3" t="s">
        <v>20</v>
      </c>
      <c r="B10" s="4">
        <v>14.331438398700614</v>
      </c>
      <c r="C10" s="4">
        <v>35.668561601299388</v>
      </c>
    </row>
    <row r="11" spans="1:3">
      <c r="A11" t="s">
        <v>21</v>
      </c>
      <c r="B11" s="5">
        <v>13.586341198315294</v>
      </c>
      <c r="C11" s="5">
        <v>36.413658801684704</v>
      </c>
    </row>
    <row r="12" spans="1:3" s="3" customFormat="1">
      <c r="A12" s="3" t="s">
        <v>22</v>
      </c>
      <c r="B12" s="4">
        <v>24.699489543882759</v>
      </c>
      <c r="C12" s="4">
        <v>25.300510456117241</v>
      </c>
    </row>
    <row r="13" spans="1:3">
      <c r="A13" t="s">
        <v>23</v>
      </c>
      <c r="B13" s="5">
        <v>35.820895522388057</v>
      </c>
      <c r="C13" s="5">
        <v>14.179104477611943</v>
      </c>
    </row>
    <row r="14" spans="1:3" s="3" customFormat="1">
      <c r="A14" s="3" t="s">
        <v>24</v>
      </c>
      <c r="B14" s="4">
        <v>34.002040122407351</v>
      </c>
      <c r="C14" s="4">
        <v>15.997959877592649</v>
      </c>
    </row>
    <row r="15" spans="1:3">
      <c r="A15" t="s">
        <v>25</v>
      </c>
      <c r="B15" s="5">
        <v>15.092820848216533</v>
      </c>
      <c r="C15" s="5">
        <v>34.907179151783467</v>
      </c>
    </row>
    <row r="16" spans="1:3" s="3" customFormat="1">
      <c r="A16" s="3" t="s">
        <v>26</v>
      </c>
      <c r="B16" s="4">
        <v>17.406440382941689</v>
      </c>
      <c r="C16" s="4">
        <v>32.593559617058311</v>
      </c>
    </row>
    <row r="17" spans="1:3">
      <c r="A17" t="s">
        <v>27</v>
      </c>
      <c r="B17" s="5">
        <v>30.85150143973673</v>
      </c>
      <c r="C17" s="5">
        <v>19.14849856026327</v>
      </c>
    </row>
    <row r="18" spans="1:3" s="3" customFormat="1">
      <c r="A18" s="3" t="s">
        <v>28</v>
      </c>
      <c r="B18" s="4">
        <v>24.19940308139066</v>
      </c>
      <c r="C18" s="4">
        <v>25.80059691860934</v>
      </c>
    </row>
    <row r="19" spans="1:3">
      <c r="A19" t="s">
        <v>29</v>
      </c>
      <c r="B19" s="5">
        <v>25.357112670103966</v>
      </c>
      <c r="C19" s="5">
        <v>24.642887329896034</v>
      </c>
    </row>
    <row r="20" spans="1:3" s="3" customFormat="1">
      <c r="A20" s="3" t="s">
        <v>30</v>
      </c>
      <c r="B20" s="4">
        <v>17.985611510791365</v>
      </c>
      <c r="C20" s="4">
        <v>32.014388489208635</v>
      </c>
    </row>
    <row r="21" spans="1:3">
      <c r="A21" t="s">
        <v>31</v>
      </c>
      <c r="B21" s="5">
        <v>15.607928827844546</v>
      </c>
      <c r="C21" s="5">
        <v>34.392071172155454</v>
      </c>
    </row>
    <row r="22" spans="1:3" s="3" customFormat="1">
      <c r="A22" s="3" t="s">
        <v>32</v>
      </c>
      <c r="B22" s="4">
        <v>28.804608737397981</v>
      </c>
      <c r="C22" s="4">
        <v>21.195391262602019</v>
      </c>
    </row>
    <row r="23" spans="1:3">
      <c r="A23" t="s">
        <v>33</v>
      </c>
      <c r="B23" s="5">
        <v>14.730433074732396</v>
      </c>
      <c r="C23" s="5">
        <v>35.269566925267604</v>
      </c>
    </row>
    <row r="24" spans="1:3" s="3" customFormat="1">
      <c r="A24" s="3" t="s">
        <v>34</v>
      </c>
      <c r="B24" s="4">
        <v>23.135652039793321</v>
      </c>
      <c r="C24" s="4">
        <v>26.864347960206679</v>
      </c>
    </row>
    <row r="25" spans="1:3">
      <c r="A25" t="s">
        <v>35</v>
      </c>
      <c r="B25" s="5">
        <v>29.931158335827597</v>
      </c>
      <c r="C25" s="5">
        <v>20.068841664172403</v>
      </c>
    </row>
    <row r="26" spans="1:3" s="3" customFormat="1">
      <c r="A26" s="3" t="s">
        <v>37</v>
      </c>
      <c r="B26" s="4">
        <v>11.888721566140921</v>
      </c>
      <c r="C26" s="4">
        <v>38.111278433859077</v>
      </c>
    </row>
    <row r="27" spans="1:3">
      <c r="A27" t="s">
        <v>36</v>
      </c>
      <c r="B27" s="5">
        <v>12.645422357106726</v>
      </c>
      <c r="C27" s="5">
        <v>37.354577642893275</v>
      </c>
    </row>
    <row r="28" spans="1:3" s="3" customFormat="1">
      <c r="A28" s="3" t="s">
        <v>38</v>
      </c>
      <c r="B28" s="4">
        <v>15.630698692231542</v>
      </c>
      <c r="C28" s="4">
        <v>34.36930130776846</v>
      </c>
    </row>
    <row r="29" spans="1:3">
      <c r="A29" t="s">
        <v>39</v>
      </c>
      <c r="B29" s="5">
        <v>15.696123057604771</v>
      </c>
      <c r="C29" s="5">
        <v>34.303876942395227</v>
      </c>
    </row>
    <row r="30" spans="1:3" s="3" customFormat="1">
      <c r="A30" s="3" t="s">
        <v>40</v>
      </c>
      <c r="B30" s="4">
        <v>27.459954233409608</v>
      </c>
      <c r="C30" s="4">
        <v>22.540045766590392</v>
      </c>
    </row>
    <row r="31" spans="1:3">
      <c r="A31" t="s">
        <v>41</v>
      </c>
      <c r="B31" s="5">
        <v>13.434239398146074</v>
      </c>
      <c r="C31" s="5">
        <v>36.565760601853924</v>
      </c>
    </row>
    <row r="32" spans="1:3" s="3" customFormat="1">
      <c r="A32" s="3" t="s">
        <v>42</v>
      </c>
      <c r="B32" s="4">
        <v>17.723164175577484</v>
      </c>
      <c r="C32" s="4">
        <v>32.27683582442252</v>
      </c>
    </row>
    <row r="33" spans="1:3">
      <c r="A33" t="s">
        <v>43</v>
      </c>
      <c r="B33" s="5">
        <v>24.679170779861796</v>
      </c>
      <c r="C33" s="5">
        <v>25.320829220138204</v>
      </c>
    </row>
  </sheetData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topLeftCell="A33" workbookViewId="0">
      <selection activeCell="A37" sqref="A37:E44"/>
    </sheetView>
  </sheetViews>
  <sheetFormatPr baseColWidth="10" defaultRowHeight="15" x14ac:dyDescent="0"/>
  <sheetData>
    <row r="1" spans="1:3">
      <c r="A1" t="s">
        <v>0</v>
      </c>
      <c r="B1" t="s">
        <v>51</v>
      </c>
    </row>
    <row r="2" spans="1:3">
      <c r="A2">
        <v>1</v>
      </c>
      <c r="B2" s="2">
        <v>14.580801944106923</v>
      </c>
      <c r="C2" t="str">
        <f>CONCATENATE(A2, "-", B2, "µl")</f>
        <v>1-14.5808019441069µl</v>
      </c>
    </row>
    <row r="3" spans="1:3">
      <c r="A3">
        <v>4</v>
      </c>
      <c r="B3" s="2">
        <v>14.767413241447208</v>
      </c>
      <c r="C3" t="str">
        <f>CONCATENATE(A3, "-", B3, "µl")</f>
        <v>4-14.7674132414472µl</v>
      </c>
    </row>
    <row r="4" spans="1:3">
      <c r="A4">
        <v>7</v>
      </c>
      <c r="B4" s="2">
        <v>14.347202295552371</v>
      </c>
      <c r="C4" t="str">
        <f>CONCATENATE(A4, "-", B4, "µl")</f>
        <v>7-14.3472022955524µl</v>
      </c>
    </row>
    <row r="5" spans="1:3">
      <c r="A5">
        <v>10</v>
      </c>
      <c r="B5" s="2">
        <v>14.760147601476014</v>
      </c>
      <c r="C5" t="str">
        <f>CONCATENATE(A5, "-", B5, "µl")</f>
        <v>10-14.760147601476µl</v>
      </c>
    </row>
    <row r="6" spans="1:3">
      <c r="A6">
        <v>13</v>
      </c>
      <c r="B6" s="2">
        <v>13.434841021047918</v>
      </c>
      <c r="C6" t="str">
        <f>CONCATENATE(A6, "-", B6, "µl")</f>
        <v>13-13.4348410210479µl</v>
      </c>
    </row>
    <row r="7" spans="1:3">
      <c r="A7">
        <v>16</v>
      </c>
      <c r="B7" s="2">
        <v>14.811157738829918</v>
      </c>
      <c r="C7" t="str">
        <f>CONCATENATE(A7, "-", B7, "µl")</f>
        <v>16-14.8111577388299µl</v>
      </c>
    </row>
    <row r="8" spans="1:3">
      <c r="A8">
        <v>19</v>
      </c>
      <c r="B8" s="2">
        <v>13.574660633484164</v>
      </c>
      <c r="C8" t="str">
        <f>CONCATENATE(A8, "-", B8, "µl")</f>
        <v>19-13.5746606334842µl</v>
      </c>
    </row>
    <row r="9" spans="1:3">
      <c r="A9">
        <v>22</v>
      </c>
      <c r="B9" s="2">
        <v>14.492753623188401</v>
      </c>
      <c r="C9" t="str">
        <f>CONCATENATE(A9, "-", B9, "µl")</f>
        <v>22-14.4927536231884µl</v>
      </c>
    </row>
    <row r="10" spans="1:3">
      <c r="A10">
        <v>49</v>
      </c>
      <c r="B10" s="2">
        <v>14.038371548900328</v>
      </c>
      <c r="C10" t="str">
        <f>CONCATENATE(A10, "-", B10, "µl")</f>
        <v>49-14.0383715489003µl</v>
      </c>
    </row>
    <row r="11" spans="1:3">
      <c r="A11">
        <v>52</v>
      </c>
      <c r="B11" s="2">
        <v>14.402304368698992</v>
      </c>
      <c r="C11" t="str">
        <f>CONCATENATE(A11, "-", B11, "µl")</f>
        <v>52-14.402304368699µl</v>
      </c>
    </row>
    <row r="12" spans="1:3">
      <c r="A12">
        <v>55</v>
      </c>
      <c r="B12" s="2">
        <v>13.02648719062093</v>
      </c>
      <c r="C12" t="str">
        <f>CONCATENATE(A12, "-", B12, "µl")</f>
        <v>55-13.0264871906209µl</v>
      </c>
    </row>
    <row r="13" spans="1:3">
      <c r="A13">
        <v>58</v>
      </c>
      <c r="B13" s="2">
        <v>13.306719893546243</v>
      </c>
      <c r="C13" t="str">
        <f>CONCATENATE(A13, "-", B13, "µl")</f>
        <v>58-13.3067198935462µl</v>
      </c>
    </row>
    <row r="14" spans="1:3">
      <c r="A14">
        <v>61</v>
      </c>
      <c r="B14" s="2">
        <v>13.395847287340926</v>
      </c>
      <c r="C14" t="str">
        <f>CONCATENATE(A14, "-", B14, "µl")</f>
        <v>61-13.3958472873409µl</v>
      </c>
    </row>
    <row r="15" spans="1:3">
      <c r="A15">
        <v>64</v>
      </c>
      <c r="B15" s="2">
        <v>14.42654484251022</v>
      </c>
      <c r="C15" t="str">
        <f>CONCATENATE(A15, "-", B15, "µl")</f>
        <v>64-14.4265448425102µl</v>
      </c>
    </row>
    <row r="16" spans="1:3">
      <c r="A16">
        <v>67</v>
      </c>
      <c r="B16" s="2">
        <v>14.93651979088872</v>
      </c>
      <c r="C16" t="str">
        <f>CONCATENATE(A16, "-", B16, "µl")</f>
        <v>67-14.9365197908887µl</v>
      </c>
    </row>
    <row r="17" spans="1:3">
      <c r="A17">
        <v>70</v>
      </c>
      <c r="B17" s="2">
        <v>13.676772281741506</v>
      </c>
      <c r="C17" t="str">
        <f>CONCATENATE(A17, "-", B17, "µl")</f>
        <v>70-13.6767722817415µl</v>
      </c>
    </row>
    <row r="18" spans="1:3">
      <c r="A18">
        <v>217</v>
      </c>
      <c r="B18" s="2">
        <v>12.445550715619168</v>
      </c>
      <c r="C18" t="str">
        <f>CONCATENATE(A18, "-", B18, "µl")</f>
        <v>217-12.4455507156192µl</v>
      </c>
    </row>
    <row r="19" spans="1:3">
      <c r="A19">
        <v>220</v>
      </c>
      <c r="B19" s="2">
        <v>13.471037269869781</v>
      </c>
      <c r="C19" t="str">
        <f>CONCATENATE(A19, "-", B19, "µl")</f>
        <v>220-13.4710372698698µl</v>
      </c>
    </row>
    <row r="20" spans="1:3">
      <c r="A20">
        <v>223</v>
      </c>
      <c r="B20" s="2">
        <v>15.101938082053859</v>
      </c>
      <c r="C20" t="str">
        <f>CONCATENATE(A20, "-", B20, "µl")</f>
        <v>223-15.1019380820539µl</v>
      </c>
    </row>
    <row r="21" spans="1:3">
      <c r="A21">
        <v>226</v>
      </c>
      <c r="B21" s="2">
        <v>14.877262583684603</v>
      </c>
      <c r="C21" t="str">
        <f>CONCATENATE(A21, "-", B21, "µl")</f>
        <v>226-14.8772625836846µl</v>
      </c>
    </row>
    <row r="22" spans="1:3">
      <c r="A22">
        <v>229</v>
      </c>
      <c r="B22" s="2">
        <v>13.489208633093524</v>
      </c>
      <c r="C22" t="str">
        <f>CONCATENATE(A22, "-", B22, "µl")</f>
        <v>229-13.4892086330935µl</v>
      </c>
    </row>
    <row r="23" spans="1:3">
      <c r="A23">
        <v>232</v>
      </c>
      <c r="B23" s="2">
        <v>14.63771651622347</v>
      </c>
      <c r="C23" t="str">
        <f>CONCATENATE(A23, "-", B23, "µl")</f>
        <v>232-14.6377165162235µl</v>
      </c>
    </row>
    <row r="24" spans="1:3">
      <c r="A24">
        <v>235</v>
      </c>
      <c r="B24" s="2">
        <v>13.309671694764861</v>
      </c>
      <c r="C24" t="str">
        <f>CONCATENATE(A24, "-", B24, "µl")</f>
        <v>235-13.3096716947649µl</v>
      </c>
    </row>
    <row r="25" spans="1:3">
      <c r="A25">
        <v>238</v>
      </c>
      <c r="B25" s="2">
        <v>13.895321908290878</v>
      </c>
      <c r="C25" t="str">
        <f>CONCATENATE(A25, "-", B25, "µl")</f>
        <v>238-13.8953219082909µl</v>
      </c>
    </row>
    <row r="26" spans="1:3">
      <c r="A26">
        <v>265</v>
      </c>
      <c r="B26" s="2">
        <v>14.612761811982464</v>
      </c>
      <c r="C26" t="str">
        <f>CONCATENATE(A26, "-", B26, "µl")</f>
        <v>265-14.6127618119825µl</v>
      </c>
    </row>
    <row r="27" spans="1:3">
      <c r="A27">
        <v>268</v>
      </c>
      <c r="B27" s="2">
        <v>15.353121801432961</v>
      </c>
      <c r="C27" t="str">
        <f>CONCATENATE(A27, "-", B27, "µl")</f>
        <v>268-15.353121801433µl</v>
      </c>
    </row>
    <row r="28" spans="1:3">
      <c r="A28">
        <v>271</v>
      </c>
      <c r="B28" s="2">
        <v>14.140938015555035</v>
      </c>
      <c r="C28" t="str">
        <f>CONCATENATE(A28, "-", B28, "µl")</f>
        <v>271-14.140938015555µl</v>
      </c>
    </row>
    <row r="29" spans="1:3">
      <c r="A29">
        <v>274</v>
      </c>
      <c r="B29" s="2">
        <v>15.604681404421328</v>
      </c>
      <c r="C29" t="str">
        <f>CONCATENATE(A29, "-", B29, "µl")</f>
        <v>274-15.6046814044213µl</v>
      </c>
    </row>
    <row r="30" spans="1:3">
      <c r="A30">
        <v>277</v>
      </c>
      <c r="B30" s="2">
        <v>13.752005500802204</v>
      </c>
      <c r="C30" t="str">
        <f>CONCATENATE(A30, "-", B30, "µl")</f>
        <v>277-13.7520055008022µl</v>
      </c>
    </row>
    <row r="31" spans="1:3">
      <c r="A31">
        <v>280</v>
      </c>
      <c r="B31" s="2">
        <v>14.520813165537271</v>
      </c>
      <c r="C31" t="str">
        <f>CONCATENATE(A31, "-", B31, "µl")</f>
        <v>280-14.5208131655373µl</v>
      </c>
    </row>
    <row r="32" spans="1:3">
      <c r="A32">
        <v>283</v>
      </c>
      <c r="B32" s="2">
        <v>15.364916773367479</v>
      </c>
      <c r="C32" t="str">
        <f>CONCATENATE(A32, "-", B32, "µl")</f>
        <v>283-15.3649167733675µl</v>
      </c>
    </row>
    <row r="33" spans="1:5">
      <c r="A33">
        <v>286</v>
      </c>
      <c r="B33" s="2">
        <v>13.032145960034752</v>
      </c>
      <c r="C33" t="str">
        <f>CONCATENATE(A33, "-", B33, "µl")</f>
        <v>286-13.0321459600348µl</v>
      </c>
    </row>
    <row r="36" spans="1:5">
      <c r="B36" s="2"/>
    </row>
    <row r="37" spans="1:5">
      <c r="A37" s="6" t="s">
        <v>52</v>
      </c>
      <c r="B37" s="7" t="s">
        <v>60</v>
      </c>
      <c r="C37" s="7" t="s">
        <v>68</v>
      </c>
      <c r="D37" s="7" t="s">
        <v>76</v>
      </c>
      <c r="E37" s="7" t="s">
        <v>84</v>
      </c>
    </row>
    <row r="38" spans="1:5">
      <c r="A38" s="6" t="s">
        <v>53</v>
      </c>
      <c r="B38" s="7" t="s">
        <v>61</v>
      </c>
      <c r="C38" s="7" t="s">
        <v>69</v>
      </c>
      <c r="D38" s="7" t="s">
        <v>77</v>
      </c>
      <c r="E38" s="7" t="s">
        <v>85</v>
      </c>
    </row>
    <row r="39" spans="1:5">
      <c r="A39" s="6" t="s">
        <v>54</v>
      </c>
      <c r="B39" s="7" t="s">
        <v>62</v>
      </c>
      <c r="C39" s="7" t="s">
        <v>70</v>
      </c>
      <c r="D39" s="7" t="s">
        <v>78</v>
      </c>
      <c r="E39" s="7" t="s">
        <v>86</v>
      </c>
    </row>
    <row r="40" spans="1:5">
      <c r="A40" s="6" t="s">
        <v>55</v>
      </c>
      <c r="B40" s="7" t="s">
        <v>63</v>
      </c>
      <c r="C40" s="7" t="s">
        <v>71</v>
      </c>
      <c r="D40" s="7" t="s">
        <v>79</v>
      </c>
      <c r="E40" s="7" t="s">
        <v>87</v>
      </c>
    </row>
    <row r="41" spans="1:5">
      <c r="A41" s="6" t="s">
        <v>56</v>
      </c>
      <c r="B41" s="7" t="s">
        <v>64</v>
      </c>
      <c r="C41" s="7" t="s">
        <v>72</v>
      </c>
      <c r="D41" s="7" t="s">
        <v>80</v>
      </c>
      <c r="E41" s="7" t="s">
        <v>88</v>
      </c>
    </row>
    <row r="42" spans="1:5">
      <c r="A42" s="6" t="s">
        <v>57</v>
      </c>
      <c r="B42" s="7" t="s">
        <v>65</v>
      </c>
      <c r="C42" s="7" t="s">
        <v>73</v>
      </c>
      <c r="D42" s="7" t="s">
        <v>81</v>
      </c>
      <c r="E42" s="7" t="s">
        <v>89</v>
      </c>
    </row>
    <row r="43" spans="1:5">
      <c r="A43" s="6" t="s">
        <v>58</v>
      </c>
      <c r="B43" s="7" t="s">
        <v>66</v>
      </c>
      <c r="C43" s="7" t="s">
        <v>74</v>
      </c>
      <c r="D43" s="7" t="s">
        <v>82</v>
      </c>
      <c r="E43" s="7" t="s">
        <v>90</v>
      </c>
    </row>
    <row r="44" spans="1:5">
      <c r="A44" s="6" t="s">
        <v>59</v>
      </c>
      <c r="B44" s="7" t="s">
        <v>67</v>
      </c>
      <c r="C44" s="7" t="s">
        <v>75</v>
      </c>
      <c r="D44" s="7" t="s">
        <v>83</v>
      </c>
      <c r="E44" s="7" t="s">
        <v>91</v>
      </c>
    </row>
  </sheetData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cp:lastPrinted>2012-07-03T16:29:21Z</cp:lastPrinted>
  <dcterms:created xsi:type="dcterms:W3CDTF">2012-06-15T18:50:49Z</dcterms:created>
  <dcterms:modified xsi:type="dcterms:W3CDTF">2012-07-03T16:29:22Z</dcterms:modified>
</cp:coreProperties>
</file>